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<sst xmlns="http://schemas.openxmlformats.org/spreadsheetml/2006/main" count="37" uniqueCount="22">
  <si>
    <t>黔南州医疗机构后勤保障中心工作人员遴选
综合成绩汇总公示表</t>
  </si>
  <si>
    <t>序号</t>
  </si>
  <si>
    <t>岗位名称</t>
  </si>
  <si>
    <t>考生姓名</t>
  </si>
  <si>
    <t>岗位代码</t>
  </si>
  <si>
    <t>笔试成绩</t>
  </si>
  <si>
    <t>面试成绩</t>
  </si>
  <si>
    <t>综合成绩</t>
  </si>
  <si>
    <t>是否进入考察环节</t>
  </si>
  <si>
    <r>
      <rPr>
        <sz val="14"/>
        <rFont val="仿宋_GB2312"/>
        <family val="3"/>
        <charset val="134"/>
      </rPr>
      <t>黔南州医疗机构后勤保障中心工作人员</t>
    </r>
  </si>
  <si>
    <r>
      <rPr>
        <sz val="14"/>
        <rFont val="仿宋_GB2312"/>
        <family val="3"/>
        <charset val="134"/>
      </rPr>
      <t>张潇</t>
    </r>
  </si>
  <si>
    <r>
      <rPr>
        <sz val="14"/>
        <rFont val="仿宋_GB2312"/>
        <family val="3"/>
        <charset val="134"/>
      </rPr>
      <t>是</t>
    </r>
  </si>
  <si>
    <r>
      <rPr>
        <sz val="14"/>
        <rFont val="仿宋_GB2312"/>
        <family val="3"/>
        <charset val="134"/>
      </rPr>
      <t>袁崇贵</t>
    </r>
  </si>
  <si>
    <r>
      <rPr>
        <sz val="14"/>
        <rFont val="仿宋_GB2312"/>
        <family val="3"/>
        <charset val="134"/>
      </rPr>
      <t>曹潆丹</t>
    </r>
  </si>
  <si>
    <r>
      <rPr>
        <sz val="14"/>
        <rFont val="仿宋_GB2312"/>
        <family val="3"/>
        <charset val="134"/>
      </rPr>
      <t>否</t>
    </r>
  </si>
  <si>
    <r>
      <rPr>
        <sz val="14"/>
        <rFont val="仿宋_GB2312"/>
        <family val="3"/>
        <charset val="134"/>
      </rPr>
      <t>黔南州医疗机构后勤保障中心专业技术人员</t>
    </r>
  </si>
  <si>
    <r>
      <rPr>
        <sz val="14"/>
        <rFont val="仿宋_GB2312"/>
        <family val="3"/>
        <charset val="134"/>
      </rPr>
      <t>周杨</t>
    </r>
  </si>
  <si>
    <r>
      <rPr>
        <sz val="14"/>
        <rFont val="仿宋_GB2312"/>
        <family val="3"/>
        <charset val="134"/>
      </rPr>
      <t>石华民</t>
    </r>
  </si>
  <si>
    <r>
      <rPr>
        <sz val="14"/>
        <rFont val="仿宋_GB2312"/>
        <family val="3"/>
        <charset val="134"/>
      </rPr>
      <t>魏华爱</t>
    </r>
  </si>
  <si>
    <t>吴孟俞</t>
  </si>
  <si>
    <t>缺考</t>
  </si>
  <si>
    <t>代梅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</si>
</sst>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黑体"/>
      <charset val="134"/>
    </font>
    <font>
      <sz val="14"/>
      <name val="Times New Roman"/>
      <charset val="134"/>
    </font>
    <font>
      <sz val="20"/>
      <name val="方正小标宋简体"/>
      <family val="4"/>
      <charset val="134"/>
    </font>
    <font>
      <sz val="14"/>
      <name val="黑体"/>
      <family val="3"/>
      <charset val="134"/>
    </font>
    <font>
      <sz val="14"/>
      <name val="Times New Roman"/>
      <family val="1"/>
      <charset val="0"/>
    </font>
    <font>
      <sz val="14"/>
      <name val="仿宋_GB2312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  <xf numFmtId="176" fontId="3" fillId="0" borderId="5" xfId="0" applyNumberFormat="1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176" fontId="3" fillId="0" borderId="7" xfId="0" applyNumberFormat="1" applyFont="1" applyFill="1" applyBorder="1" applyAlignment="1">
      <alignment horizontal="center" vertical="center"/>
    </xf>
    <xf numFmtId="176" fontId="3" fillId="0" borderId="8" xfId="0" applyNumberFormat="1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176" fontId="7" fillId="0" borderId="4" xfId="0" applyNumberFormat="1" applyFont="1" applyFill="1" applyBorder="1" applyAlignment="1">
      <alignment horizontal="center" vertical="center"/>
    </xf>
    <xf numFmtId="176" fontId="7" fillId="0" borderId="5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 quotePrefix="1">
      <alignment horizontal="center" vertical="center"/>
    </xf>
    <xf numFmtId="0" fontId="6" fillId="0" borderId="7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7073;&#20339;&#20339;&#24037;&#20316;&#36164;&#26009;\4.&#25307;&#32856;\2025&#24180;\&#21518;&#21220;&#20445;&#38556;&#20013;&#24515;&#36980;&#36873;\&#25104;&#324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加岗位"/>
      <sheetName val="Sheet2"/>
      <sheetName val="Sheet3"/>
    </sheetNames>
    <sheetDataSet>
      <sheetData sheetId="0"/>
      <sheetData sheetId="1">
        <row r="2">
          <cell r="C2" t="str">
            <v>姓名</v>
          </cell>
          <cell r="D2" t="str">
            <v>岗位代码</v>
          </cell>
          <cell r="E2" t="str">
            <v>身份证号</v>
          </cell>
          <cell r="F2" t="str">
            <v>选择题得分</v>
          </cell>
          <cell r="G2" t="str">
            <v>简述题得分</v>
          </cell>
          <cell r="H2" t="str">
            <v>资料分析
题得分</v>
          </cell>
          <cell r="I2" t="str">
            <v>总分</v>
          </cell>
        </row>
        <row r="3">
          <cell r="C3" t="str">
            <v>袁崇贵</v>
          </cell>
          <cell r="D3" t="str">
            <v>01</v>
          </cell>
          <cell r="E3" t="str">
            <v>520221199410031113</v>
          </cell>
          <cell r="F3">
            <v>51</v>
          </cell>
          <cell r="G3">
            <v>19</v>
          </cell>
          <cell r="H3">
            <v>19</v>
          </cell>
          <cell r="I3">
            <v>89</v>
          </cell>
        </row>
        <row r="4">
          <cell r="C4" t="str">
            <v>张潇</v>
          </cell>
          <cell r="D4" t="str">
            <v>01</v>
          </cell>
          <cell r="E4" t="str">
            <v>522732198805310022</v>
          </cell>
          <cell r="F4">
            <v>45</v>
          </cell>
          <cell r="G4">
            <v>18</v>
          </cell>
          <cell r="H4">
            <v>18.5</v>
          </cell>
          <cell r="I4">
            <v>81.5</v>
          </cell>
        </row>
        <row r="5">
          <cell r="C5" t="str">
            <v>曹潆丹</v>
          </cell>
          <cell r="D5" t="str">
            <v>01</v>
          </cell>
          <cell r="E5" t="str">
            <v>522725198804050026</v>
          </cell>
          <cell r="F5">
            <v>31.5</v>
          </cell>
          <cell r="G5">
            <v>14</v>
          </cell>
          <cell r="H5">
            <v>15.5</v>
          </cell>
          <cell r="I5">
            <v>61</v>
          </cell>
        </row>
        <row r="6">
          <cell r="C6" t="str">
            <v>周杨</v>
          </cell>
          <cell r="D6" t="str">
            <v>02</v>
          </cell>
          <cell r="E6" t="str">
            <v>522422199410021213</v>
          </cell>
          <cell r="F6">
            <v>52.5</v>
          </cell>
          <cell r="G6">
            <v>16</v>
          </cell>
          <cell r="H6">
            <v>18</v>
          </cell>
          <cell r="I6">
            <v>86.5</v>
          </cell>
        </row>
        <row r="7">
          <cell r="C7" t="str">
            <v>魏华爱</v>
          </cell>
          <cell r="D7" t="str">
            <v>02</v>
          </cell>
          <cell r="E7" t="str">
            <v>522701199408164148</v>
          </cell>
          <cell r="F7">
            <v>43.5</v>
          </cell>
          <cell r="G7">
            <v>16.5</v>
          </cell>
          <cell r="H7">
            <v>16</v>
          </cell>
          <cell r="I7">
            <v>76</v>
          </cell>
        </row>
        <row r="8">
          <cell r="C8" t="str">
            <v>石华民</v>
          </cell>
          <cell r="D8" t="str">
            <v>02</v>
          </cell>
          <cell r="E8" t="str">
            <v>522732199701026515</v>
          </cell>
          <cell r="F8">
            <v>43.5</v>
          </cell>
          <cell r="G8">
            <v>16</v>
          </cell>
          <cell r="H8">
            <v>15.5</v>
          </cell>
          <cell r="I8">
            <v>75</v>
          </cell>
        </row>
        <row r="9">
          <cell r="C9" t="str">
            <v>吴孟俞</v>
          </cell>
          <cell r="D9" t="str">
            <v>02</v>
          </cell>
          <cell r="E9" t="str">
            <v>522725198803290087</v>
          </cell>
          <cell r="F9">
            <v>37.5</v>
          </cell>
          <cell r="G9">
            <v>16.5</v>
          </cell>
          <cell r="H9">
            <v>18</v>
          </cell>
          <cell r="I9">
            <v>72</v>
          </cell>
        </row>
        <row r="10">
          <cell r="C10" t="str">
            <v>代梅</v>
          </cell>
          <cell r="D10" t="str">
            <v>02</v>
          </cell>
          <cell r="E10" t="str">
            <v>522725199412136802</v>
          </cell>
          <cell r="F10" t="str">
            <v>缺考</v>
          </cell>
          <cell r="G10" t="str">
            <v>缺考</v>
          </cell>
          <cell r="H10" t="str">
            <v>缺考</v>
          </cell>
          <cell r="I10" t="str">
            <v>缺考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9EDCD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A1" sqref="A1:H1"/>
    </sheetView>
  </sheetViews>
  <sheetFormatPr defaultColWidth="9" defaultRowHeight="14.25" outlineLevelCol="7"/>
  <cols>
    <col min="1" max="1" width="6.625" style="1" customWidth="1"/>
    <col min="2" max="2" width="53.5" style="1" customWidth="1"/>
    <col min="3" max="7" width="15.625" style="1" customWidth="1"/>
    <col min="8" max="8" width="12.75" style="1" customWidth="1"/>
    <col min="9" max="16384" width="9" style="1"/>
  </cols>
  <sheetData>
    <row r="1" s="1" customFormat="1" ht="6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ht="45" customHeight="1" spans="1:8">
      <c r="A2" s="5" t="s">
        <v>1</v>
      </c>
      <c r="B2" s="6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7" t="s">
        <v>7</v>
      </c>
      <c r="H2" s="8" t="s">
        <v>8</v>
      </c>
    </row>
    <row r="3" s="3" customFormat="1" ht="33" customHeight="1" spans="1:8">
      <c r="A3" s="9">
        <v>1</v>
      </c>
      <c r="B3" s="10" t="s">
        <v>9</v>
      </c>
      <c r="C3" s="10" t="s">
        <v>10</v>
      </c>
      <c r="D3" s="21" t="str">
        <f>VLOOKUP(C3,[1]加岗位!C$1:D$65536,2,0)</f>
        <v>01</v>
      </c>
      <c r="E3" s="11">
        <f>VLOOKUP(C3,[1]加岗位!C$1:I$65536,7,0)</f>
        <v>81.5</v>
      </c>
      <c r="F3" s="11">
        <v>79.8</v>
      </c>
      <c r="G3" s="12">
        <f t="shared" ref="G3:G8" si="0">E3*0.4+F3*0.6</f>
        <v>80.48</v>
      </c>
      <c r="H3" s="13" t="s">
        <v>11</v>
      </c>
    </row>
    <row r="4" s="3" customFormat="1" ht="33" customHeight="1" spans="1:8">
      <c r="A4" s="9">
        <v>2</v>
      </c>
      <c r="B4" s="10" t="s">
        <v>9</v>
      </c>
      <c r="C4" s="10" t="s">
        <v>12</v>
      </c>
      <c r="D4" s="21" t="str">
        <f>VLOOKUP(C4,[1]加岗位!C$1:D$65536,2,0)</f>
        <v>01</v>
      </c>
      <c r="E4" s="11">
        <f>VLOOKUP(C4,[1]加岗位!C$1:I$65536,7,0)</f>
        <v>89</v>
      </c>
      <c r="F4" s="11">
        <v>74.2</v>
      </c>
      <c r="G4" s="12">
        <f t="shared" si="0"/>
        <v>80.12</v>
      </c>
      <c r="H4" s="13" t="s">
        <v>11</v>
      </c>
    </row>
    <row r="5" s="3" customFormat="1" ht="33" customHeight="1" spans="1:8">
      <c r="A5" s="9">
        <v>3</v>
      </c>
      <c r="B5" s="10" t="s">
        <v>9</v>
      </c>
      <c r="C5" s="14" t="s">
        <v>13</v>
      </c>
      <c r="D5" s="22" t="str">
        <f>VLOOKUP(C5,[1]加岗位!C$1:D$65536,2,0)</f>
        <v>01</v>
      </c>
      <c r="E5" s="15">
        <f>VLOOKUP(C5,[1]加岗位!C$1:I$65536,7,0)</f>
        <v>61</v>
      </c>
      <c r="F5" s="15">
        <v>70</v>
      </c>
      <c r="G5" s="16">
        <f t="shared" si="0"/>
        <v>66.4</v>
      </c>
      <c r="H5" s="13" t="s">
        <v>14</v>
      </c>
    </row>
    <row r="6" s="3" customFormat="1" ht="33" customHeight="1" spans="1:8">
      <c r="A6" s="9">
        <v>4</v>
      </c>
      <c r="B6" s="10" t="s">
        <v>15</v>
      </c>
      <c r="C6" s="10" t="s">
        <v>16</v>
      </c>
      <c r="D6" s="21" t="str">
        <f>VLOOKUP(C6,[1]加岗位!C$1:D$65536,2,0)</f>
        <v>02</v>
      </c>
      <c r="E6" s="11">
        <f>VLOOKUP(C6,[1]加岗位!C$1:I$65536,7,0)</f>
        <v>86.5</v>
      </c>
      <c r="F6" s="11">
        <v>80.8</v>
      </c>
      <c r="G6" s="12">
        <f t="shared" si="0"/>
        <v>83.08</v>
      </c>
      <c r="H6" s="13" t="s">
        <v>11</v>
      </c>
    </row>
    <row r="7" s="3" customFormat="1" ht="33" customHeight="1" spans="1:8">
      <c r="A7" s="9">
        <v>5</v>
      </c>
      <c r="B7" s="10" t="s">
        <v>15</v>
      </c>
      <c r="C7" s="10" t="s">
        <v>17</v>
      </c>
      <c r="D7" s="21" t="str">
        <f>VLOOKUP(C7,[1]加岗位!C$1:D$65536,2,0)</f>
        <v>02</v>
      </c>
      <c r="E7" s="11">
        <f>VLOOKUP(C7,[1]加岗位!C$1:I$65536,7,0)</f>
        <v>75</v>
      </c>
      <c r="F7" s="11">
        <v>78.8</v>
      </c>
      <c r="G7" s="12">
        <f t="shared" si="0"/>
        <v>77.28</v>
      </c>
      <c r="H7" s="13" t="s">
        <v>11</v>
      </c>
    </row>
    <row r="8" s="3" customFormat="1" ht="33" customHeight="1" spans="1:8">
      <c r="A8" s="9">
        <v>6</v>
      </c>
      <c r="B8" s="10" t="s">
        <v>15</v>
      </c>
      <c r="C8" s="10" t="s">
        <v>18</v>
      </c>
      <c r="D8" s="21" t="str">
        <f>VLOOKUP(C8,[1]加岗位!C$1:D$65536,2,0)</f>
        <v>02</v>
      </c>
      <c r="E8" s="11">
        <f>VLOOKUP(C8,[1]加岗位!C$1:I$65536,7,0)</f>
        <v>76</v>
      </c>
      <c r="F8" s="11">
        <v>74.2</v>
      </c>
      <c r="G8" s="12">
        <f t="shared" si="0"/>
        <v>74.92</v>
      </c>
      <c r="H8" s="17" t="s">
        <v>14</v>
      </c>
    </row>
    <row r="9" s="3" customFormat="1" ht="33" customHeight="1" spans="1:8">
      <c r="A9" s="9">
        <v>7</v>
      </c>
      <c r="B9" s="10" t="s">
        <v>15</v>
      </c>
      <c r="C9" s="18" t="s">
        <v>19</v>
      </c>
      <c r="D9" s="21" t="str">
        <f>VLOOKUP(C9,[1]加岗位!C$1:D$65536,2,0)</f>
        <v>02</v>
      </c>
      <c r="E9" s="11">
        <v>72</v>
      </c>
      <c r="F9" s="19" t="s">
        <v>20</v>
      </c>
      <c r="G9" s="12">
        <f>E9*0.4</f>
        <v>28.8</v>
      </c>
      <c r="H9" s="17" t="s">
        <v>14</v>
      </c>
    </row>
    <row r="10" s="3" customFormat="1" ht="33" customHeight="1" spans="1:8">
      <c r="A10" s="9">
        <v>8</v>
      </c>
      <c r="B10" s="10" t="s">
        <v>15</v>
      </c>
      <c r="C10" s="18" t="s">
        <v>21</v>
      </c>
      <c r="D10" s="21" t="str">
        <f>VLOOKUP(C10,[1]加岗位!C$1:D$65536,2,0)</f>
        <v>02</v>
      </c>
      <c r="E10" s="19" t="s">
        <v>20</v>
      </c>
      <c r="F10" s="19" t="s">
        <v>20</v>
      </c>
      <c r="G10" s="20" t="s">
        <v>20</v>
      </c>
      <c r="H10" s="17" t="s">
        <v>14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郑佳佳</dc:creator>
  <cp:lastModifiedBy>郑佳佳</cp:lastModifiedBy>
  <dcterms:created xsi:type="dcterms:W3CDTF">2026-01-16T01:33:18Z</dcterms:created>
  <dcterms:modified xsi:type="dcterms:W3CDTF">2026-01-16T01:33:40Z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1D8879C922EF49F28FF719C0CA54A59E_11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